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Administrator\Desktop\2302\"/>
    </mc:Choice>
  </mc:AlternateContent>
  <xr:revisionPtr revIDLastSave="0" documentId="8_{3B6A4121-67C3-48CD-A1C7-41A0A55A1E14}" xr6:coauthVersionLast="47" xr6:coauthVersionMax="47" xr10:uidLastSave="{00000000-0000-0000-0000-000000000000}"/>
  <bookViews>
    <workbookView xWindow="29910" yWindow="1320" windowWidth="21600" windowHeight="11385" firstSheet="1" activeTab="1" xr2:uid="{00000000-000D-0000-FFFF-FFFF00000000}"/>
  </bookViews>
  <sheets>
    <sheet name="Kangatang" sheetId="12" state="veryHidden" r:id="rId1"/>
    <sheet name="Biểu KP NQ" sheetId="1" r:id="rId2"/>
  </sheets>
  <definedNames>
    <definedName name="_xlnm.Print_Titles" localSheetId="1">'Biểu KP NQ'!$5:$8</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11" i="1" l="1"/>
  <c r="N13" i="1" s="1"/>
  <c r="L11" i="1"/>
  <c r="K12" i="1"/>
  <c r="K11" i="1" s="1"/>
  <c r="K13" i="1"/>
  <c r="K14" i="1"/>
  <c r="K15" i="1"/>
  <c r="M14" i="1"/>
  <c r="N14" i="1" s="1"/>
  <c r="M10" i="1"/>
  <c r="K10" i="1"/>
  <c r="M15" i="1"/>
  <c r="N15" i="1" s="1"/>
  <c r="E16" i="1"/>
  <c r="F16" i="1"/>
  <c r="G16" i="1"/>
  <c r="H16" i="1"/>
  <c r="I16" i="1"/>
  <c r="J16" i="1"/>
  <c r="D16" i="1"/>
  <c r="D9" i="1" s="1"/>
  <c r="M18" i="1"/>
  <c r="N18" i="1" s="1"/>
  <c r="M17" i="1"/>
  <c r="N17" i="1" s="1"/>
  <c r="K18" i="1"/>
  <c r="K17" i="1"/>
  <c r="M20" i="1"/>
  <c r="N20" i="1" s="1"/>
  <c r="K20" i="1"/>
  <c r="N12" i="1" l="1"/>
  <c r="N11" i="1" s="1"/>
  <c r="N10" i="1"/>
  <c r="K16" i="1"/>
  <c r="K9" i="1" s="1"/>
  <c r="N16" i="1"/>
  <c r="M16" i="1"/>
  <c r="M9" i="1" s="1"/>
  <c r="N9" i="1" l="1"/>
</calcChain>
</file>

<file path=xl/sharedStrings.xml><?xml version="1.0" encoding="utf-8"?>
<sst xmlns="http://schemas.openxmlformats.org/spreadsheetml/2006/main" count="85" uniqueCount="70">
  <si>
    <t>Phân chia nguồn</t>
  </si>
  <si>
    <t>I</t>
  </si>
  <si>
    <t>Ghi chú</t>
  </si>
  <si>
    <t>Chi phí thực tế</t>
  </si>
  <si>
    <t>Đơn giá</t>
  </si>
  <si>
    <t>Thành tiền/Tổng chi phí</t>
  </si>
  <si>
    <t>Từ học phí của học viên/DNNVV đóng góp</t>
  </si>
  <si>
    <t>Số tiền NSNN hỗ trợ</t>
  </si>
  <si>
    <t>Căn cứ</t>
  </si>
  <si>
    <t>Đơn vị tính</t>
  </si>
  <si>
    <t xml:space="preserve">Từ tài trợ nếu có </t>
  </si>
  <si>
    <t>NSTW hỗ trợ</t>
  </si>
  <si>
    <t>Chi phí để tính NSTW hỗ trợ</t>
  </si>
  <si>
    <t>Tỷ lệ % NSNN hỗ trợ</t>
  </si>
  <si>
    <t>Kinh phí NSĐP hỗ trợ trong 01 năm</t>
  </si>
  <si>
    <t>Tổng kính phí NSĐP hỗ trợ</t>
  </si>
  <si>
    <t>TỔNG SỐ:</t>
  </si>
  <si>
    <t>Tổng kinh phí NSĐP hỗ trợ trong giai đoạn 2026 - 2030</t>
  </si>
  <si>
    <t>STT</t>
  </si>
  <si>
    <t>(1)</t>
  </si>
  <si>
    <t>(2)</t>
  </si>
  <si>
    <t>(3)</t>
  </si>
  <si>
    <t>(4)</t>
  </si>
  <si>
    <t>(5)</t>
  </si>
  <si>
    <t>(6)</t>
  </si>
  <si>
    <t>(7)</t>
  </si>
  <si>
    <t>(8)</t>
  </si>
  <si>
    <t>(9)</t>
  </si>
  <si>
    <t>(10)</t>
  </si>
  <si>
    <t>(11)</t>
  </si>
  <si>
    <t>Hỗ trợ thành lập mới hợp tác xã, liên hiệp hợp tác xã</t>
  </si>
  <si>
    <t>HTX/LHHTX</t>
  </si>
  <si>
    <t>Đây là chính sách đặc thù của tỉnh</t>
  </si>
  <si>
    <t>VI</t>
  </si>
  <si>
    <t>Hỗ trợ về công nghệ, chuyển đổi số</t>
  </si>
  <si>
    <t>Điểm a, khoản 3, Điều 11</t>
  </si>
  <si>
    <t xml:space="preserve"> Chính sách  hỗ trợ</t>
  </si>
  <si>
    <t>Kinh phí NSĐP hỗ trợ tính trên 01 đơn vị tính</t>
  </si>
  <si>
    <t>Số lượng hỗ trợ giai đoạn 2026-2030</t>
  </si>
  <si>
    <t>Số lượng hỗ trợ trong 01 năm</t>
  </si>
  <si>
    <t>Hỗ trợ kinh phí tham gia hội chợ, triển lãm trong nước</t>
  </si>
  <si>
    <t>IV</t>
  </si>
  <si>
    <t>Lần/HTX, LHHTX</t>
  </si>
  <si>
    <t>Điều khoản tham chiếu</t>
  </si>
  <si>
    <t xml:space="preserve">Điểm a, khoản 3, Điều 12 </t>
  </si>
  <si>
    <t>V</t>
  </si>
  <si>
    <t>Hỗ trợ kinh phí thuê địa điểm và vận hành một số điểm giới thiệu, bán sản phẩm</t>
  </si>
  <si>
    <t>Hỗ trợ chi phí  thuê địa điểm và vận hành một số điểm giới thiệu, bán sản phẩm trong tỉnh</t>
  </si>
  <si>
    <t>Hỗ trợ chi phí thuê địa điểm và vận hành một số điểm giới thiệu bán sản phẩm ngoài tỉnh.</t>
  </si>
  <si>
    <t>Điểm a, khoản 3, Điều 12</t>
  </si>
  <si>
    <t>II</t>
  </si>
  <si>
    <t xml:space="preserve"> Nghị định số 113/2024/NĐ-CP</t>
  </si>
  <si>
    <t xml:space="preserve">Hỗ trợ 100% giá trị hợp đồng chi phí cho hợp tác xã, liên hiệp hợp tác xã thuê mua các giải pháp chuyển đổi số để tự động hóa, nâng cao hiệu quả quy trình kinh doanh, quy trình quản trị, quy trình sản xuất, quy trình công nghệ cho hợp tác xã, liên hiệp hợp tác xã và chuyển đổi mô hình kinh doanh </t>
  </si>
  <si>
    <t>III</t>
  </si>
  <si>
    <t>Hỗ trợ đưa lao động trẻ về làm việc tại tại hợp tác xã, liên hiệp hợp tác xã</t>
  </si>
  <si>
    <t>Người</t>
  </si>
  <si>
    <t>1,5% mức lương tối thiểu vùng/tháng</t>
  </si>
  <si>
    <t xml:space="preserve">Điểm d, khoản 3, Điều 7 </t>
  </si>
  <si>
    <t>1.500.000.000</t>
  </si>
  <si>
    <t>100.000.000</t>
  </si>
  <si>
    <t>7.500.000.000</t>
  </si>
  <si>
    <t>Hỗ trợ kinh phí trả học phí, tài liệu học tập theo quy định của cơ sở giáo dục</t>
  </si>
  <si>
    <t>Hỗ trợ kinh phí ăn, cho học viên</t>
  </si>
  <si>
    <t>Điểm b, khoản 3, Điều 7</t>
  </si>
  <si>
    <t>Hỗ trợ đào tạo trong nước</t>
  </si>
  <si>
    <t>Hỗ trợ kinh phí cho 02 lao động trẻ về làm việc tại HTX, LHHTX</t>
  </si>
  <si>
    <t>Hỗ trợ kinh phí  cho HTX, LHHTX tham gia hội chợ, triển lãm trong nước 02 lần/năm</t>
  </si>
  <si>
    <t xml:space="preserve">BIỂU DỰ TOÁN KINH PHÍ THỰC HIỆN NGHỊ QUYẾT CỦA HĐND TỈNH  BAN HÀNH MỘT SỐ CHÍNH SÁCH 
 VỀ HỖ TRỢ PHÁT TRIỂN KINH TẾ TẬP THỂ TRÊN ĐỊA BÀN TỈNH LÀO CAI GIAI ĐOẠN 2026-2030 
</t>
  </si>
  <si>
    <t>ĐVT: Đồng</t>
  </si>
  <si>
    <t>Hỗ trợ kinh phí thuê địa điểm tối đa 02 năm/HTX, LHHTX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</si>
</sst>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b/>
      <sz val="12"/>
      <color rgb="FF000000"/>
      <name val="Times New Roman"/>
      <family val="1"/>
    </font>
    <font>
      <sz val="12"/>
      <color rgb="FF000000"/>
      <name val="Times New Roman"/>
      <family val="1"/>
    </font>
    <font>
      <u/>
      <sz val="11"/>
      <color theme="10"/>
      <name val="Calibri"/>
      <family val="2"/>
      <scheme val="minor"/>
    </font>
    <font>
      <u/>
      <sz val="11"/>
      <color theme="11"/>
      <name val="Calibri"/>
      <family val="2"/>
      <scheme val="minor"/>
    </font>
    <font>
      <sz val="12"/>
      <color theme="1"/>
      <name val="Times New Roman"/>
      <family val="1"/>
    </font>
    <font>
      <b/>
      <sz val="12"/>
      <color theme="1"/>
      <name val="Times New Roman"/>
      <family val="1"/>
    </font>
    <font>
      <sz val="11"/>
      <color theme="1"/>
      <name val="Calibri"/>
      <family val="2"/>
      <scheme val="minor"/>
    </font>
    <font>
      <sz val="12"/>
      <name val="Times New Roman"/>
      <family val="1"/>
    </font>
    <font>
      <i/>
      <sz val="14"/>
      <color theme="1"/>
      <name val="Times New Roman"/>
      <family val="1"/>
    </font>
    <font>
      <sz val="8"/>
      <name val="Calibri"/>
      <family val="2"/>
      <scheme val="minor"/>
    </font>
    <font>
      <b/>
      <sz val="14"/>
      <color theme="1"/>
      <name val="Times New Roman"/>
      <family val="1"/>
    </font>
    <font>
      <b/>
      <sz val="12"/>
      <name val="Times New Roman"/>
      <family val="1"/>
    </font>
    <font>
      <i/>
      <sz val="10"/>
      <color rgb="FF000000"/>
      <name val="Times New Roman"/>
      <family val="1"/>
    </font>
    <font>
      <i/>
      <sz val="13"/>
      <color rgb="FF00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3" fontId="7" fillId="0" borderId="0" applyFont="0" applyFill="0" applyBorder="0" applyAlignment="0" applyProtection="0"/>
  </cellStyleXfs>
  <cellXfs count="45">
    <xf numFmtId="0" fontId="0" fillId="0" borderId="0" xfId="0"/>
    <xf numFmtId="0" fontId="5" fillId="0" borderId="0" xfId="0" applyFont="1"/>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horizontal="justify" vertical="center"/>
    </xf>
    <xf numFmtId="4" fontId="5" fillId="0" borderId="0" xfId="0" applyNumberFormat="1" applyFont="1"/>
    <xf numFmtId="3" fontId="8" fillId="2" borderId="1" xfId="0" applyNumberFormat="1" applyFont="1" applyFill="1" applyBorder="1" applyAlignment="1">
      <alignment horizontal="center" vertical="center"/>
    </xf>
    <xf numFmtId="0" fontId="5" fillId="0" borderId="1" xfId="0" applyFont="1" applyBorder="1" applyAlignment="1">
      <alignment horizontal="center"/>
    </xf>
    <xf numFmtId="3" fontId="5" fillId="0" borderId="0" xfId="0" applyNumberFormat="1" applyFont="1"/>
    <xf numFmtId="0" fontId="12" fillId="0" borderId="1" xfId="0" applyFont="1" applyBorder="1" applyAlignment="1">
      <alignment horizontal="center" vertical="center"/>
    </xf>
    <xf numFmtId="0" fontId="12" fillId="0" borderId="1" xfId="0" applyFont="1" applyBorder="1" applyAlignment="1">
      <alignment horizontal="justify" vertical="center"/>
    </xf>
    <xf numFmtId="3" fontId="12"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justify" vertical="center"/>
    </xf>
    <xf numFmtId="0" fontId="9" fillId="0" borderId="0" xfId="0" applyFont="1" applyAlignment="1">
      <alignment horizontal="center" vertical="center"/>
    </xf>
    <xf numFmtId="164" fontId="5" fillId="0" borderId="0" xfId="0" applyNumberFormat="1" applyFont="1" applyAlignment="1">
      <alignment horizontal="center"/>
    </xf>
    <xf numFmtId="164" fontId="2" fillId="0" borderId="1" xfId="7" applyNumberFormat="1" applyFont="1" applyFill="1" applyBorder="1" applyAlignment="1">
      <alignment horizontal="center" vertical="center" wrapText="1"/>
    </xf>
    <xf numFmtId="0" fontId="13"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quotePrefix="1" applyFont="1" applyBorder="1" applyAlignment="1">
      <alignment horizontal="justify" vertical="center"/>
    </xf>
    <xf numFmtId="3" fontId="12" fillId="0" borderId="1" xfId="0" quotePrefix="1" applyNumberFormat="1" applyFont="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center" vertical="center" wrapText="1"/>
    </xf>
    <xf numFmtId="164" fontId="1" fillId="0" borderId="1" xfId="7" applyNumberFormat="1"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6" fillId="0" borderId="1" xfId="7" applyNumberFormat="1" applyFont="1" applyFill="1" applyBorder="1" applyAlignment="1">
      <alignment horizontal="center" vertical="center"/>
    </xf>
    <xf numFmtId="164" fontId="2" fillId="0" borderId="1" xfId="7" applyNumberFormat="1" applyFont="1" applyFill="1" applyBorder="1" applyAlignment="1">
      <alignment horizontal="center" vertical="center" wrapText="1"/>
    </xf>
    <xf numFmtId="164" fontId="8" fillId="0" borderId="1" xfId="7"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cellXfs>
  <cellStyles count="8">
    <cellStyle name="Comma" xfId="7" builtinId="3"/>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0"/>
  <sheetViews>
    <sheetView tabSelected="1" zoomScale="80" zoomScaleNormal="80" zoomScalePageLayoutView="200" workbookViewId="0">
      <selection activeCell="U17" sqref="U17"/>
    </sheetView>
  </sheetViews>
  <sheetFormatPr defaultColWidth="8.85546875" defaultRowHeight="15.75" x14ac:dyDescent="0.25"/>
  <cols>
    <col min="1" max="1" width="5.5703125" style="1" customWidth="1"/>
    <col min="2" max="2" width="47.5703125" style="5" customWidth="1"/>
    <col min="3" max="3" width="19" style="4" customWidth="1"/>
    <col min="4" max="4" width="10.5703125" style="4" customWidth="1"/>
    <col min="5" max="5" width="13" style="4" hidden="1" customWidth="1"/>
    <col min="6" max="8" width="17.85546875" style="4" hidden="1" customWidth="1"/>
    <col min="9" max="9" width="11.85546875" style="4" hidden="1" customWidth="1"/>
    <col min="10" max="10" width="19.140625" style="4" hidden="1" customWidth="1"/>
    <col min="11" max="11" width="17.42578125" style="4" customWidth="1"/>
    <col min="12" max="12" width="17.42578125" style="1" customWidth="1"/>
    <col min="13" max="13" width="13.42578125" style="1" customWidth="1"/>
    <col min="14" max="14" width="18.140625" style="4" customWidth="1"/>
    <col min="15" max="15" width="15.140625" style="1" customWidth="1"/>
    <col min="16" max="16" width="15" style="1" customWidth="1"/>
    <col min="17" max="17" width="18.5703125" style="1" customWidth="1"/>
    <col min="18" max="18" width="8.85546875" style="1"/>
    <col min="19" max="19" width="12.42578125" style="1" bestFit="1" customWidth="1"/>
    <col min="20" max="20" width="20.7109375" style="1" bestFit="1" customWidth="1"/>
    <col min="21" max="21" width="20.85546875" style="1" customWidth="1"/>
    <col min="22" max="22" width="17.28515625" style="1" bestFit="1" customWidth="1"/>
    <col min="23" max="16384" width="8.85546875" style="1"/>
  </cols>
  <sheetData>
    <row r="1" spans="1:20" ht="36.75" customHeight="1" x14ac:dyDescent="0.25">
      <c r="A1" s="28" t="s">
        <v>67</v>
      </c>
      <c r="B1" s="28"/>
      <c r="C1" s="28"/>
      <c r="D1" s="28"/>
      <c r="E1" s="28"/>
      <c r="F1" s="28"/>
      <c r="G1" s="28"/>
      <c r="H1" s="28"/>
      <c r="I1" s="28"/>
      <c r="J1" s="28"/>
      <c r="K1" s="28"/>
      <c r="L1" s="28"/>
      <c r="M1" s="28"/>
      <c r="N1" s="28"/>
      <c r="O1" s="28"/>
      <c r="P1" s="28"/>
      <c r="Q1" s="2"/>
      <c r="R1" s="2"/>
      <c r="S1" s="2"/>
      <c r="T1" s="2"/>
    </row>
    <row r="2" spans="1:20" ht="18.75" customHeight="1" x14ac:dyDescent="0.25">
      <c r="I2" s="18"/>
      <c r="N2" s="19"/>
      <c r="Q2" s="27" t="s">
        <v>68</v>
      </c>
    </row>
    <row r="3" spans="1:20" ht="6" customHeight="1" x14ac:dyDescent="0.25">
      <c r="I3" s="18"/>
    </row>
    <row r="4" spans="1:20" ht="41.25" customHeight="1" x14ac:dyDescent="0.25">
      <c r="A4" s="33" t="s">
        <v>18</v>
      </c>
      <c r="B4" s="34" t="s">
        <v>36</v>
      </c>
      <c r="C4" s="33" t="s">
        <v>9</v>
      </c>
      <c r="D4" s="33" t="s">
        <v>39</v>
      </c>
      <c r="E4" s="33" t="s">
        <v>3</v>
      </c>
      <c r="F4" s="33"/>
      <c r="G4" s="35" t="s">
        <v>0</v>
      </c>
      <c r="H4" s="35"/>
      <c r="I4" s="35"/>
      <c r="J4" s="35"/>
      <c r="K4" s="33" t="s">
        <v>14</v>
      </c>
      <c r="L4" s="33"/>
      <c r="M4" s="33" t="s">
        <v>38</v>
      </c>
      <c r="N4" s="42" t="s">
        <v>17</v>
      </c>
      <c r="O4" s="31" t="s">
        <v>8</v>
      </c>
      <c r="P4" s="32"/>
      <c r="Q4" s="38" t="s">
        <v>2</v>
      </c>
    </row>
    <row r="5" spans="1:20" s="3" customFormat="1" ht="42" customHeight="1" x14ac:dyDescent="0.25">
      <c r="A5" s="33"/>
      <c r="B5" s="34"/>
      <c r="C5" s="33"/>
      <c r="D5" s="33"/>
      <c r="E5" s="33"/>
      <c r="F5" s="33"/>
      <c r="G5" s="35"/>
      <c r="H5" s="35"/>
      <c r="I5" s="35"/>
      <c r="J5" s="35"/>
      <c r="K5" s="39" t="s">
        <v>15</v>
      </c>
      <c r="L5" s="39" t="s">
        <v>37</v>
      </c>
      <c r="M5" s="33"/>
      <c r="N5" s="43"/>
      <c r="O5" s="33" t="s">
        <v>51</v>
      </c>
      <c r="P5" s="33"/>
      <c r="Q5" s="38"/>
    </row>
    <row r="6" spans="1:20" ht="44.25" customHeight="1" x14ac:dyDescent="0.25">
      <c r="A6" s="33"/>
      <c r="B6" s="34"/>
      <c r="C6" s="33"/>
      <c r="D6" s="33"/>
      <c r="E6" s="36" t="s">
        <v>4</v>
      </c>
      <c r="F6" s="37" t="s">
        <v>5</v>
      </c>
      <c r="G6" s="30" t="s">
        <v>11</v>
      </c>
      <c r="H6" s="30"/>
      <c r="I6" s="30" t="s">
        <v>10</v>
      </c>
      <c r="J6" s="30" t="s">
        <v>6</v>
      </c>
      <c r="K6" s="40"/>
      <c r="L6" s="40"/>
      <c r="M6" s="33"/>
      <c r="N6" s="43"/>
      <c r="O6" s="29" t="s">
        <v>13</v>
      </c>
      <c r="P6" s="29" t="s">
        <v>43</v>
      </c>
      <c r="Q6" s="38"/>
    </row>
    <row r="7" spans="1:20" ht="6.75" customHeight="1" x14ac:dyDescent="0.25">
      <c r="A7" s="33"/>
      <c r="B7" s="34"/>
      <c r="C7" s="33"/>
      <c r="D7" s="33"/>
      <c r="E7" s="36"/>
      <c r="F7" s="37"/>
      <c r="G7" s="20" t="s">
        <v>12</v>
      </c>
      <c r="H7" s="20" t="s">
        <v>7</v>
      </c>
      <c r="I7" s="30"/>
      <c r="J7" s="30"/>
      <c r="K7" s="41"/>
      <c r="L7" s="41"/>
      <c r="M7" s="33"/>
      <c r="N7" s="44"/>
      <c r="O7" s="29"/>
      <c r="P7" s="29"/>
      <c r="Q7" s="38"/>
    </row>
    <row r="8" spans="1:20" s="4" customFormat="1" ht="23.25" customHeight="1" x14ac:dyDescent="0.25">
      <c r="A8" s="21" t="s">
        <v>19</v>
      </c>
      <c r="B8" s="21" t="s">
        <v>20</v>
      </c>
      <c r="C8" s="21" t="s">
        <v>21</v>
      </c>
      <c r="D8" s="21" t="s">
        <v>22</v>
      </c>
      <c r="E8" s="21" t="s">
        <v>19</v>
      </c>
      <c r="F8" s="21" t="s">
        <v>19</v>
      </c>
      <c r="G8" s="21" t="s">
        <v>19</v>
      </c>
      <c r="H8" s="21" t="s">
        <v>19</v>
      </c>
      <c r="I8" s="21" t="s">
        <v>19</v>
      </c>
      <c r="J8" s="21" t="s">
        <v>19</v>
      </c>
      <c r="K8" s="21" t="s">
        <v>23</v>
      </c>
      <c r="L8" s="21" t="s">
        <v>24</v>
      </c>
      <c r="M8" s="21" t="s">
        <v>25</v>
      </c>
      <c r="N8" s="21" t="s">
        <v>26</v>
      </c>
      <c r="O8" s="21" t="s">
        <v>27</v>
      </c>
      <c r="P8" s="21" t="s">
        <v>28</v>
      </c>
      <c r="Q8" s="21" t="s">
        <v>29</v>
      </c>
    </row>
    <row r="9" spans="1:20" ht="35.25" customHeight="1" x14ac:dyDescent="0.25">
      <c r="A9" s="13"/>
      <c r="B9" s="10" t="s">
        <v>16</v>
      </c>
      <c r="C9" s="8"/>
      <c r="D9" s="22">
        <f>D10+D11+D14+D15+D16+D19</f>
        <v>220</v>
      </c>
      <c r="E9" s="8"/>
      <c r="F9" s="8"/>
      <c r="G9" s="8"/>
      <c r="H9" s="8"/>
      <c r="I9" s="8"/>
      <c r="J9" s="8"/>
      <c r="K9" s="23">
        <f>K10+K11+K14+K15+K16+K19</f>
        <v>14775500000</v>
      </c>
      <c r="L9" s="13"/>
      <c r="M9" s="23">
        <f>M10+M11+M14+M15+M16+M19</f>
        <v>1100</v>
      </c>
      <c r="N9" s="23">
        <f>N10+N11+N14+N15+N16+N19</f>
        <v>73877500000</v>
      </c>
      <c r="O9" s="13"/>
      <c r="P9" s="13"/>
      <c r="Q9" s="13"/>
    </row>
    <row r="10" spans="1:20" ht="61.5" customHeight="1" x14ac:dyDescent="0.25">
      <c r="A10" s="10" t="s">
        <v>1</v>
      </c>
      <c r="B10" s="11" t="s">
        <v>30</v>
      </c>
      <c r="C10" s="10" t="s">
        <v>31</v>
      </c>
      <c r="D10" s="10">
        <v>100</v>
      </c>
      <c r="E10" s="8"/>
      <c r="F10" s="8"/>
      <c r="G10" s="8"/>
      <c r="H10" s="8"/>
      <c r="I10" s="8"/>
      <c r="J10" s="8"/>
      <c r="K10" s="12">
        <f>L10*D10</f>
        <v>2800000000</v>
      </c>
      <c r="L10" s="12">
        <v>28000000</v>
      </c>
      <c r="M10" s="12">
        <f>D10*5</f>
        <v>500</v>
      </c>
      <c r="N10" s="12">
        <f>L10*M10</f>
        <v>14000000000</v>
      </c>
      <c r="O10" s="13"/>
      <c r="P10" s="13"/>
      <c r="Q10" s="14" t="s">
        <v>32</v>
      </c>
      <c r="T10" s="9"/>
    </row>
    <row r="11" spans="1:20" ht="33.75" customHeight="1" x14ac:dyDescent="0.25">
      <c r="A11" s="10" t="s">
        <v>50</v>
      </c>
      <c r="B11" s="11" t="s">
        <v>64</v>
      </c>
      <c r="C11" s="10"/>
      <c r="D11" s="10">
        <v>35</v>
      </c>
      <c r="E11" s="8"/>
      <c r="F11" s="8"/>
      <c r="G11" s="8"/>
      <c r="H11" s="8"/>
      <c r="I11" s="8"/>
      <c r="J11" s="8"/>
      <c r="K11" s="12">
        <f>K12+K13</f>
        <v>2747500000</v>
      </c>
      <c r="L11" s="12">
        <f>L12+L13</f>
        <v>78500000</v>
      </c>
      <c r="M11" s="12">
        <f>D11*5</f>
        <v>175</v>
      </c>
      <c r="N11" s="12">
        <f t="shared" ref="N11" si="0">N12+N13</f>
        <v>13737500000</v>
      </c>
      <c r="O11" s="13"/>
      <c r="P11" s="13"/>
      <c r="Q11" s="14"/>
      <c r="T11" s="9"/>
    </row>
    <row r="12" spans="1:20" ht="47.25" customHeight="1" x14ac:dyDescent="0.25">
      <c r="A12" s="15">
        <v>1</v>
      </c>
      <c r="B12" s="17" t="s">
        <v>61</v>
      </c>
      <c r="C12" s="10" t="s">
        <v>55</v>
      </c>
      <c r="D12" s="15"/>
      <c r="E12" s="8"/>
      <c r="F12" s="8"/>
      <c r="G12" s="8"/>
      <c r="H12" s="8"/>
      <c r="I12" s="8"/>
      <c r="J12" s="8"/>
      <c r="K12" s="16">
        <f>L12*D11</f>
        <v>805000000</v>
      </c>
      <c r="L12" s="16">
        <v>23000000</v>
      </c>
      <c r="M12" s="16"/>
      <c r="N12" s="16">
        <f>L12*M11</f>
        <v>4025000000</v>
      </c>
      <c r="O12" s="15">
        <v>100</v>
      </c>
      <c r="P12" s="14" t="s">
        <v>63</v>
      </c>
      <c r="Q12" s="14"/>
      <c r="T12" s="9"/>
    </row>
    <row r="13" spans="1:20" ht="69.75" customHeight="1" x14ac:dyDescent="0.25">
      <c r="A13" s="15">
        <v>2</v>
      </c>
      <c r="B13" s="17" t="s">
        <v>62</v>
      </c>
      <c r="C13" s="10" t="s">
        <v>55</v>
      </c>
      <c r="D13" s="15"/>
      <c r="E13" s="8"/>
      <c r="F13" s="8"/>
      <c r="G13" s="8"/>
      <c r="H13" s="8"/>
      <c r="I13" s="8"/>
      <c r="J13" s="8"/>
      <c r="K13" s="16">
        <f>L13*D11</f>
        <v>1942500000</v>
      </c>
      <c r="L13" s="16">
        <v>55500000</v>
      </c>
      <c r="M13" s="16"/>
      <c r="N13" s="16">
        <f>L13*M11</f>
        <v>9712500000</v>
      </c>
      <c r="O13" s="14" t="s">
        <v>56</v>
      </c>
      <c r="P13" s="14" t="s">
        <v>63</v>
      </c>
      <c r="Q13" s="14"/>
      <c r="T13" s="9"/>
    </row>
    <row r="14" spans="1:20" ht="77.25" customHeight="1" x14ac:dyDescent="0.25">
      <c r="A14" s="10" t="s">
        <v>53</v>
      </c>
      <c r="B14" s="11" t="s">
        <v>54</v>
      </c>
      <c r="C14" s="10" t="s">
        <v>55</v>
      </c>
      <c r="D14" s="10">
        <v>15</v>
      </c>
      <c r="E14" s="8"/>
      <c r="F14" s="8"/>
      <c r="G14" s="8"/>
      <c r="H14" s="8"/>
      <c r="I14" s="8"/>
      <c r="J14" s="8"/>
      <c r="K14" s="12">
        <f>L14*D14</f>
        <v>1998000000</v>
      </c>
      <c r="L14" s="12">
        <v>133200000</v>
      </c>
      <c r="M14" s="12">
        <f>D14*5</f>
        <v>75</v>
      </c>
      <c r="N14" s="12">
        <f>L14*M14</f>
        <v>9990000000</v>
      </c>
      <c r="O14" s="14" t="s">
        <v>56</v>
      </c>
      <c r="P14" s="14" t="s">
        <v>57</v>
      </c>
      <c r="Q14" s="14" t="s">
        <v>65</v>
      </c>
    </row>
    <row r="15" spans="1:20" ht="94.5" customHeight="1" x14ac:dyDescent="0.25">
      <c r="A15" s="10" t="s">
        <v>41</v>
      </c>
      <c r="B15" s="11" t="s">
        <v>40</v>
      </c>
      <c r="C15" s="10" t="s">
        <v>42</v>
      </c>
      <c r="D15" s="10">
        <v>35</v>
      </c>
      <c r="E15" s="8"/>
      <c r="F15" s="8"/>
      <c r="G15" s="8"/>
      <c r="H15" s="8"/>
      <c r="I15" s="8"/>
      <c r="J15" s="8"/>
      <c r="K15" s="12">
        <f>L15*D15</f>
        <v>1050000000</v>
      </c>
      <c r="L15" s="12">
        <v>30000000</v>
      </c>
      <c r="M15" s="12">
        <f>D15*5</f>
        <v>175</v>
      </c>
      <c r="N15" s="12">
        <f>L15*M15</f>
        <v>5250000000</v>
      </c>
      <c r="O15" s="12">
        <v>100</v>
      </c>
      <c r="P15" s="24" t="s">
        <v>44</v>
      </c>
      <c r="Q15" s="14" t="s">
        <v>66</v>
      </c>
    </row>
    <row r="16" spans="1:20" ht="50.25" customHeight="1" x14ac:dyDescent="0.25">
      <c r="A16" s="10" t="s">
        <v>45</v>
      </c>
      <c r="B16" s="11" t="s">
        <v>46</v>
      </c>
      <c r="C16" s="10"/>
      <c r="D16" s="10">
        <f>D17+D18</f>
        <v>20</v>
      </c>
      <c r="E16" s="10">
        <f t="shared" ref="E16:J16" si="1">E17+E18</f>
        <v>0</v>
      </c>
      <c r="F16" s="10">
        <f t="shared" si="1"/>
        <v>0</v>
      </c>
      <c r="G16" s="10">
        <f t="shared" si="1"/>
        <v>0</v>
      </c>
      <c r="H16" s="10">
        <f t="shared" si="1"/>
        <v>0</v>
      </c>
      <c r="I16" s="10">
        <f t="shared" si="1"/>
        <v>0</v>
      </c>
      <c r="J16" s="10">
        <f t="shared" si="1"/>
        <v>0</v>
      </c>
      <c r="K16" s="12">
        <f>K17+K18</f>
        <v>4680000000</v>
      </c>
      <c r="L16" s="12"/>
      <c r="M16" s="12">
        <f>M17+M18</f>
        <v>100</v>
      </c>
      <c r="N16" s="12">
        <f>N17+N18</f>
        <v>23400000000</v>
      </c>
      <c r="O16" s="13"/>
      <c r="P16" s="13"/>
      <c r="Q16" s="14"/>
    </row>
    <row r="17" spans="1:22" ht="67.5" customHeight="1" x14ac:dyDescent="0.25">
      <c r="A17" s="15">
        <v>1</v>
      </c>
      <c r="B17" s="17" t="s">
        <v>47</v>
      </c>
      <c r="C17" s="15" t="s">
        <v>31</v>
      </c>
      <c r="D17" s="15">
        <v>15</v>
      </c>
      <c r="E17" s="8"/>
      <c r="F17" s="8"/>
      <c r="G17" s="8"/>
      <c r="H17" s="8"/>
      <c r="I17" s="8"/>
      <c r="J17" s="8"/>
      <c r="K17" s="16">
        <f>L17*D17</f>
        <v>2880000000</v>
      </c>
      <c r="L17" s="16">
        <v>192000000</v>
      </c>
      <c r="M17" s="16">
        <f>D17*5</f>
        <v>75</v>
      </c>
      <c r="N17" s="16">
        <f>L17*M17</f>
        <v>14400000000</v>
      </c>
      <c r="O17" s="16">
        <v>100</v>
      </c>
      <c r="P17" s="24" t="s">
        <v>49</v>
      </c>
      <c r="Q17" s="14" t="s">
        <v>69</v>
      </c>
      <c r="T17" s="9"/>
      <c r="U17" s="16"/>
    </row>
    <row r="18" spans="1:22" ht="79.5" customHeight="1" x14ac:dyDescent="0.25">
      <c r="A18" s="15">
        <v>2</v>
      </c>
      <c r="B18" s="25" t="s">
        <v>48</v>
      </c>
      <c r="C18" s="15" t="s">
        <v>31</v>
      </c>
      <c r="D18" s="15">
        <v>5</v>
      </c>
      <c r="E18" s="8"/>
      <c r="F18" s="8"/>
      <c r="G18" s="8"/>
      <c r="H18" s="8"/>
      <c r="I18" s="8"/>
      <c r="J18" s="8"/>
      <c r="K18" s="16">
        <f>L18*D18</f>
        <v>1800000000</v>
      </c>
      <c r="L18" s="16">
        <v>360000000</v>
      </c>
      <c r="M18" s="16">
        <f>D18*5</f>
        <v>25</v>
      </c>
      <c r="N18" s="16">
        <f>L18*M18</f>
        <v>9000000000</v>
      </c>
      <c r="O18" s="16">
        <v>100</v>
      </c>
      <c r="P18" s="24" t="s">
        <v>49</v>
      </c>
      <c r="Q18" s="14" t="s">
        <v>69</v>
      </c>
      <c r="U18" s="16"/>
    </row>
    <row r="19" spans="1:22" ht="36.75" customHeight="1" x14ac:dyDescent="0.25">
      <c r="A19" s="10" t="s">
        <v>33</v>
      </c>
      <c r="B19" s="11" t="s">
        <v>34</v>
      </c>
      <c r="C19" s="15"/>
      <c r="D19" s="10">
        <v>15</v>
      </c>
      <c r="E19" s="8"/>
      <c r="F19" s="8"/>
      <c r="G19" s="8"/>
      <c r="H19" s="8"/>
      <c r="I19" s="8"/>
      <c r="J19" s="8"/>
      <c r="K19" s="26" t="s">
        <v>58</v>
      </c>
      <c r="L19" s="26" t="s">
        <v>59</v>
      </c>
      <c r="M19" s="12">
        <v>75</v>
      </c>
      <c r="N19" s="26" t="s">
        <v>60</v>
      </c>
      <c r="O19" s="16"/>
      <c r="P19" s="24"/>
      <c r="Q19" s="14"/>
    </row>
    <row r="20" spans="1:22" ht="118.5" customHeight="1" x14ac:dyDescent="0.25">
      <c r="A20" s="15">
        <v>1</v>
      </c>
      <c r="B20" s="17" t="s">
        <v>52</v>
      </c>
      <c r="C20" s="15" t="s">
        <v>31</v>
      </c>
      <c r="D20" s="15">
        <v>15</v>
      </c>
      <c r="E20" s="8"/>
      <c r="F20" s="8"/>
      <c r="G20" s="8"/>
      <c r="H20" s="8"/>
      <c r="I20" s="8"/>
      <c r="J20" s="8"/>
      <c r="K20" s="16">
        <f>L20*D20</f>
        <v>1500000000</v>
      </c>
      <c r="L20" s="16">
        <v>100000000</v>
      </c>
      <c r="M20" s="16">
        <f>D20*5</f>
        <v>75</v>
      </c>
      <c r="N20" s="16">
        <f>L20*M20</f>
        <v>7500000000</v>
      </c>
      <c r="O20" s="16">
        <v>100</v>
      </c>
      <c r="P20" s="24" t="s">
        <v>35</v>
      </c>
      <c r="Q20" s="13"/>
      <c r="T20" s="9"/>
      <c r="U20" s="7"/>
      <c r="V20" s="6"/>
    </row>
  </sheetData>
  <mergeCells count="22">
    <mergeCell ref="Q4:Q7"/>
    <mergeCell ref="E4:F5"/>
    <mergeCell ref="L5:L7"/>
    <mergeCell ref="K5:K7"/>
    <mergeCell ref="K4:L4"/>
    <mergeCell ref="N4:N7"/>
    <mergeCell ref="M4:M7"/>
    <mergeCell ref="A1:P1"/>
    <mergeCell ref="O6:O7"/>
    <mergeCell ref="P6:P7"/>
    <mergeCell ref="I6:I7"/>
    <mergeCell ref="J6:J7"/>
    <mergeCell ref="O4:P4"/>
    <mergeCell ref="O5:P5"/>
    <mergeCell ref="D4:D7"/>
    <mergeCell ref="A4:A7"/>
    <mergeCell ref="B4:B7"/>
    <mergeCell ref="C4:C7"/>
    <mergeCell ref="G4:J5"/>
    <mergeCell ref="E6:E7"/>
    <mergeCell ref="F6:F7"/>
    <mergeCell ref="G6:H6"/>
  </mergeCells>
  <phoneticPr fontId="10" type="noConversion"/>
  <pageMargins left="0.5" right="0.28000000000000003" top="0.761811024" bottom="0.761811024" header="0.31496062992126" footer="0.31496062992126"/>
  <pageSetup paperSize="9" scale="70" orientation="landscape" r:id="rId1"/>
  <headerFooter differentFirst="1">
    <oddHeader>Page &amp;P</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Biểu KP NQ</vt:lpstr>
      <vt:lpstr>'Biểu KP NQ'!Print_Titles</vt:lpstr>
    </vt:vector>
  </TitlesOfParts>
  <Company>TEMAOS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John Scott</cp:lastModifiedBy>
  <cp:lastPrinted>2026-02-11T08:15:35Z</cp:lastPrinted>
  <dcterms:created xsi:type="dcterms:W3CDTF">2022-02-18T09:20:55Z</dcterms:created>
  <dcterms:modified xsi:type="dcterms:W3CDTF">2026-02-23T07:25:47Z</dcterms:modified>
</cp:coreProperties>
</file>